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yh02\OneDrive\바탕화~1-DESKTOP-BGVS928-40849610\"/>
    </mc:Choice>
  </mc:AlternateContent>
  <xr:revisionPtr revIDLastSave="0" documentId="13_ncr:1_{A4690DD4-B410-4557-ABB2-14EB2780174F}" xr6:coauthVersionLast="47" xr6:coauthVersionMax="47" xr10:uidLastSave="{00000000-0000-0000-0000-000000000000}"/>
  <bookViews>
    <workbookView xWindow="9030" yWindow="7485" windowWidth="21810" windowHeight="20415" xr2:uid="{1B94D0F7-4E02-49EA-ADB9-DAF5B0950FF2}"/>
  </bookViews>
  <sheets>
    <sheet name="분기별 수주잔고" sheetId="2" r:id="rId1"/>
    <sheet name="단일판매 공급계약" sheetId="1" r:id="rId2"/>
  </sheets>
  <definedNames>
    <definedName name="_xlnm._FilterDatabase" localSheetId="1" hidden="1">'단일판매 공급계약'!$A$3:$E$3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8" i="2"/>
  <c r="D4" i="2"/>
  <c r="D5" i="2"/>
  <c r="D6" i="2"/>
  <c r="D7" i="2"/>
  <c r="D8" i="2"/>
  <c r="H28" i="2"/>
  <c r="H29" i="2"/>
  <c r="H30" i="2"/>
  <c r="H31" i="2"/>
  <c r="H32" i="2"/>
  <c r="H33" i="2"/>
  <c r="H34" i="2"/>
  <c r="H35" i="2"/>
  <c r="H36" i="2"/>
  <c r="H37" i="2"/>
  <c r="H38" i="2"/>
  <c r="H39" i="2"/>
  <c r="H43" i="2"/>
  <c r="H42" i="2"/>
  <c r="H41" i="2"/>
  <c r="H40" i="2"/>
</calcChain>
</file>

<file path=xl/sharedStrings.xml><?xml version="1.0" encoding="utf-8"?>
<sst xmlns="http://schemas.openxmlformats.org/spreadsheetml/2006/main" count="82" uniqueCount="42">
  <si>
    <t>계약(수주)일자</t>
    <phoneticPr fontId="1" type="noConversion"/>
  </si>
  <si>
    <t>계약금액</t>
    <phoneticPr fontId="1" type="noConversion"/>
  </si>
  <si>
    <t>계약기간</t>
    <phoneticPr fontId="1" type="noConversion"/>
  </si>
  <si>
    <t>시작일</t>
    <phoneticPr fontId="1" type="noConversion"/>
  </si>
  <si>
    <t>종료일</t>
    <phoneticPr fontId="1" type="noConversion"/>
  </si>
  <si>
    <t>O Mon IV Thermal Power Plant</t>
    <phoneticPr fontId="1" type="noConversion"/>
  </si>
  <si>
    <t>PP12 Expansion CCGT IPP</t>
    <phoneticPr fontId="1" type="noConversion"/>
  </si>
  <si>
    <t>체결계약명</t>
    <phoneticPr fontId="1" type="noConversion"/>
  </si>
  <si>
    <t>Nairyah #1 IPP</t>
    <phoneticPr fontId="1" type="noConversion"/>
  </si>
  <si>
    <t>Rumah #1 IPP</t>
    <phoneticPr fontId="1" type="noConversion"/>
  </si>
  <si>
    <t>당진기지 1단계 #1~4 저장탱크 건설공사</t>
    <phoneticPr fontId="1" type="noConversion"/>
  </si>
  <si>
    <t>함안복합 파워블록 설치조건부 구매</t>
    <phoneticPr fontId="1" type="noConversion"/>
  </si>
  <si>
    <t>신한울원자력 3,4호기 주설비 공사</t>
    <phoneticPr fontId="1" type="noConversion"/>
  </si>
  <si>
    <t>보령신복합발전소 주기기 공급</t>
    <phoneticPr fontId="1" type="noConversion"/>
  </si>
  <si>
    <t>신한울 원자력 발전소 3,4호기 터빈발전기 공급 계약</t>
    <phoneticPr fontId="1" type="noConversion"/>
  </si>
  <si>
    <t>신한울 원자력 발전소 3,4호기 원자로설비 공급 계약</t>
    <phoneticPr fontId="1" type="noConversion"/>
  </si>
  <si>
    <t>카자흐스탄 Shymkent CCPP(복합화력)</t>
    <phoneticPr fontId="1" type="noConversion"/>
  </si>
  <si>
    <t>Turbine Island Construction Contract Agreement for El-Dabaa NPP</t>
    <phoneticPr fontId="1" type="noConversion"/>
  </si>
  <si>
    <t>Jafurah Cogeneration Plant Project</t>
    <phoneticPr fontId="1" type="noConversion"/>
  </si>
  <si>
    <t>두산에너빌리티</t>
  </si>
  <si>
    <t>두산퓨얼셀</t>
  </si>
  <si>
    <t>두산밥캣</t>
  </si>
  <si>
    <t>합계</t>
  </si>
  <si>
    <t>2025년</t>
    <phoneticPr fontId="1" type="noConversion"/>
  </si>
  <si>
    <t>1Q</t>
    <phoneticPr fontId="1" type="noConversion"/>
  </si>
  <si>
    <t>2024년</t>
    <phoneticPr fontId="1" type="noConversion"/>
  </si>
  <si>
    <t>2Q</t>
    <phoneticPr fontId="1" type="noConversion"/>
  </si>
  <si>
    <t>3Q</t>
    <phoneticPr fontId="1" type="noConversion"/>
  </si>
  <si>
    <t>4Q</t>
    <phoneticPr fontId="1" type="noConversion"/>
  </si>
  <si>
    <t>2023년</t>
    <phoneticPr fontId="1" type="noConversion"/>
  </si>
  <si>
    <t>2022년</t>
    <phoneticPr fontId="1" type="noConversion"/>
  </si>
  <si>
    <t>2021년</t>
    <phoneticPr fontId="1" type="noConversion"/>
  </si>
  <si>
    <t>단위: 억원</t>
    <phoneticPr fontId="1" type="noConversion"/>
  </si>
  <si>
    <t>두산에너빌리티 분기별 수주잔고 추이</t>
    <phoneticPr fontId="1" type="noConversion"/>
  </si>
  <si>
    <t>2020년</t>
    <phoneticPr fontId="1" type="noConversion"/>
  </si>
  <si>
    <t>2019년</t>
    <phoneticPr fontId="1" type="noConversion"/>
  </si>
  <si>
    <t>2018년</t>
    <phoneticPr fontId="1" type="noConversion"/>
  </si>
  <si>
    <t>2017년</t>
    <phoneticPr fontId="1" type="noConversion"/>
  </si>
  <si>
    <t>2016년</t>
    <phoneticPr fontId="1" type="noConversion"/>
  </si>
  <si>
    <t>2015년</t>
    <phoneticPr fontId="1" type="noConversion"/>
  </si>
  <si>
    <t>YoY</t>
    <phoneticPr fontId="1" type="noConversion"/>
  </si>
  <si>
    <t>두산에너빌리티 분기별 수주잔고 전년동기대비 증감률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</si>
</sst>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2" formatCode="0.00_ ;[Red]\-0.00\ 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14" fontId="0" fillId="2" borderId="0" xfId="0" applyNumberFormat="1" applyFill="1" applyAlignment="1">
      <alignment horizontal="left" vertical="center"/>
    </xf>
    <xf numFmtId="3" fontId="0" fillId="2" borderId="0" xfId="0" applyNumberForma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3" fontId="0" fillId="2" borderId="2" xfId="0" applyNumberFormat="1" applyFill="1" applyBorder="1" applyAlignment="1">
      <alignment horizontal="left" vertical="center"/>
    </xf>
    <xf numFmtId="14" fontId="0" fillId="2" borderId="4" xfId="0" applyNumberForma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3" fontId="0" fillId="2" borderId="4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3" fontId="0" fillId="2" borderId="3" xfId="0" applyNumberForma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3" fontId="4" fillId="2" borderId="4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top"/>
    </xf>
    <xf numFmtId="182" fontId="2" fillId="4" borderId="0" xfId="0" applyNumberFormat="1" applyFont="1" applyFill="1" applyBorder="1" applyAlignment="1">
      <alignment horizontal="left" vertical="center"/>
    </xf>
    <xf numFmtId="182" fontId="3" fillId="2" borderId="0" xfId="0" applyNumberFormat="1" applyFont="1" applyFill="1" applyBorder="1" applyAlignment="1">
      <alignment horizontal="left" vertical="center"/>
    </xf>
    <xf numFmtId="182" fontId="3" fillId="2" borderId="4" xfId="0" applyNumberFormat="1" applyFont="1" applyFill="1" applyBorder="1" applyAlignment="1">
      <alignment horizontal="left" vertical="center"/>
    </xf>
    <xf numFmtId="182" fontId="4" fillId="2" borderId="0" xfId="0" applyNumberFormat="1" applyFont="1" applyFill="1" applyBorder="1" applyAlignment="1">
      <alignment horizontal="left" vertical="center"/>
    </xf>
    <xf numFmtId="182" fontId="4" fillId="2" borderId="4" xfId="0" applyNumberFormat="1" applyFont="1" applyFill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9782835942293"/>
          <c:y val="5.0925925925925923E-2"/>
          <c:w val="0.86836663012007853"/>
          <c:h val="0.763387649460484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'분기별 수주잔고'!$B$4:$C$44</c:f>
              <c:multiLvlStrCache>
                <c:ptCount val="41"/>
                <c:lvl>
                  <c:pt idx="0">
                    <c:v>1Q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1Q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1Q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1Q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  <c:pt idx="16">
                    <c:v>1Q</c:v>
                  </c:pt>
                  <c:pt idx="17">
                    <c:v>2Q</c:v>
                  </c:pt>
                  <c:pt idx="18">
                    <c:v>3Q</c:v>
                  </c:pt>
                  <c:pt idx="19">
                    <c:v>4Q</c:v>
                  </c:pt>
                  <c:pt idx="20">
                    <c:v>1Q</c:v>
                  </c:pt>
                  <c:pt idx="21">
                    <c:v>2Q</c:v>
                  </c:pt>
                  <c:pt idx="22">
                    <c:v>3Q</c:v>
                  </c:pt>
                  <c:pt idx="23">
                    <c:v>4Q</c:v>
                  </c:pt>
                  <c:pt idx="24">
                    <c:v>1Q</c:v>
                  </c:pt>
                  <c:pt idx="25">
                    <c:v>2Q</c:v>
                  </c:pt>
                  <c:pt idx="26">
                    <c:v>3Q</c:v>
                  </c:pt>
                  <c:pt idx="27">
                    <c:v>4Q</c:v>
                  </c:pt>
                  <c:pt idx="28">
                    <c:v>1Q</c:v>
                  </c:pt>
                  <c:pt idx="29">
                    <c:v>2Q</c:v>
                  </c:pt>
                  <c:pt idx="30">
                    <c:v>3Q</c:v>
                  </c:pt>
                  <c:pt idx="31">
                    <c:v>4Q</c:v>
                  </c:pt>
                  <c:pt idx="32">
                    <c:v>1Q</c:v>
                  </c:pt>
                  <c:pt idx="33">
                    <c:v>2Q</c:v>
                  </c:pt>
                  <c:pt idx="34">
                    <c:v>3Q</c:v>
                  </c:pt>
                  <c:pt idx="35">
                    <c:v>4Q</c:v>
                  </c:pt>
                  <c:pt idx="36">
                    <c:v>1Q</c:v>
                  </c:pt>
                  <c:pt idx="37">
                    <c:v>2Q</c:v>
                  </c:pt>
                  <c:pt idx="38">
                    <c:v>3Q</c:v>
                  </c:pt>
                  <c:pt idx="39">
                    <c:v>4Q</c:v>
                  </c:pt>
                  <c:pt idx="40">
                    <c:v>1Q</c:v>
                  </c:pt>
                </c:lvl>
                <c:lvl>
                  <c:pt idx="0">
                    <c:v>2015년</c:v>
                  </c:pt>
                  <c:pt idx="4">
                    <c:v>2016년</c:v>
                  </c:pt>
                  <c:pt idx="8">
                    <c:v>2017년</c:v>
                  </c:pt>
                  <c:pt idx="12">
                    <c:v>2018년</c:v>
                  </c:pt>
                  <c:pt idx="16">
                    <c:v>2019년</c:v>
                  </c:pt>
                  <c:pt idx="20">
                    <c:v>2020년</c:v>
                  </c:pt>
                  <c:pt idx="24">
                    <c:v>2021년</c:v>
                  </c:pt>
                  <c:pt idx="28">
                    <c:v>2022년</c:v>
                  </c:pt>
                  <c:pt idx="32">
                    <c:v>2023년</c:v>
                  </c:pt>
                  <c:pt idx="36">
                    <c:v>2024년</c:v>
                  </c:pt>
                  <c:pt idx="40">
                    <c:v>2025년</c:v>
                  </c:pt>
                </c:lvl>
              </c:multiLvlStrCache>
            </c:multiLvlStrRef>
          </c:cat>
          <c:val>
            <c:numRef>
              <c:f>'분기별 수주잔고'!$D$4:$D$44</c:f>
              <c:numCache>
                <c:formatCode>#,##0</c:formatCode>
                <c:ptCount val="41"/>
                <c:pt idx="0">
                  <c:v>123208</c:v>
                </c:pt>
                <c:pt idx="1">
                  <c:v>139840</c:v>
                </c:pt>
                <c:pt idx="2">
                  <c:v>133909</c:v>
                </c:pt>
                <c:pt idx="3">
                  <c:v>141466</c:v>
                </c:pt>
                <c:pt idx="4">
                  <c:v>129815</c:v>
                </c:pt>
                <c:pt idx="5">
                  <c:v>126343</c:v>
                </c:pt>
                <c:pt idx="6">
                  <c:v>120188</c:v>
                </c:pt>
                <c:pt idx="7">
                  <c:v>138918</c:v>
                </c:pt>
                <c:pt idx="8">
                  <c:v>137478</c:v>
                </c:pt>
                <c:pt idx="9">
                  <c:v>135190</c:v>
                </c:pt>
                <c:pt idx="10">
                  <c:v>128255</c:v>
                </c:pt>
                <c:pt idx="11">
                  <c:v>134422</c:v>
                </c:pt>
                <c:pt idx="12">
                  <c:v>124350</c:v>
                </c:pt>
                <c:pt idx="13">
                  <c:v>118572</c:v>
                </c:pt>
                <c:pt idx="14">
                  <c:v>122803</c:v>
                </c:pt>
                <c:pt idx="15">
                  <c:v>157234</c:v>
                </c:pt>
                <c:pt idx="16">
                  <c:v>146791</c:v>
                </c:pt>
                <c:pt idx="17">
                  <c:v>141454</c:v>
                </c:pt>
                <c:pt idx="18">
                  <c:v>139056</c:v>
                </c:pt>
                <c:pt idx="19">
                  <c:v>143150</c:v>
                </c:pt>
                <c:pt idx="20">
                  <c:v>138324</c:v>
                </c:pt>
                <c:pt idx="21">
                  <c:v>136812</c:v>
                </c:pt>
                <c:pt idx="22">
                  <c:v>132472</c:v>
                </c:pt>
                <c:pt idx="23">
                  <c:v>142934</c:v>
                </c:pt>
                <c:pt idx="24">
                  <c:v>144077</c:v>
                </c:pt>
                <c:pt idx="25">
                  <c:v>125797.14</c:v>
                </c:pt>
                <c:pt idx="26">
                  <c:v>128203.83</c:v>
                </c:pt>
                <c:pt idx="27">
                  <c:v>158395</c:v>
                </c:pt>
                <c:pt idx="28">
                  <c:v>151723</c:v>
                </c:pt>
                <c:pt idx="29">
                  <c:v>162557</c:v>
                </c:pt>
                <c:pt idx="30">
                  <c:v>148857</c:v>
                </c:pt>
                <c:pt idx="31">
                  <c:v>144033</c:v>
                </c:pt>
                <c:pt idx="32">
                  <c:v>174110</c:v>
                </c:pt>
                <c:pt idx="33">
                  <c:v>164512</c:v>
                </c:pt>
                <c:pt idx="34">
                  <c:v>154939</c:v>
                </c:pt>
                <c:pt idx="35">
                  <c:v>159720</c:v>
                </c:pt>
                <c:pt idx="36">
                  <c:v>150751</c:v>
                </c:pt>
                <c:pt idx="37">
                  <c:v>146398</c:v>
                </c:pt>
                <c:pt idx="38">
                  <c:v>139649</c:v>
                </c:pt>
                <c:pt idx="39">
                  <c:v>171223</c:v>
                </c:pt>
                <c:pt idx="40">
                  <c:v>166935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99-49FB-B43A-6EA7D5ED2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335600"/>
        <c:axId val="2007337520"/>
      </c:lineChart>
      <c:catAx>
        <c:axId val="200733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07337520"/>
        <c:crosses val="autoZero"/>
        <c:auto val="1"/>
        <c:lblAlgn val="ctr"/>
        <c:lblOffset val="100"/>
        <c:noMultiLvlLbl val="0"/>
      </c:catAx>
      <c:valAx>
        <c:axId val="2007337520"/>
        <c:scaling>
          <c:orientation val="minMax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0733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'분기별 수주잔고'!$B$4:$C$44</c:f>
              <c:multiLvlStrCache>
                <c:ptCount val="41"/>
                <c:lvl>
                  <c:pt idx="0">
                    <c:v>1Q</c:v>
                  </c:pt>
                  <c:pt idx="1">
                    <c:v>2Q</c:v>
                  </c:pt>
                  <c:pt idx="2">
                    <c:v>3Q</c:v>
                  </c:pt>
                  <c:pt idx="3">
                    <c:v>4Q</c:v>
                  </c:pt>
                  <c:pt idx="4">
                    <c:v>1Q</c:v>
                  </c:pt>
                  <c:pt idx="5">
                    <c:v>2Q</c:v>
                  </c:pt>
                  <c:pt idx="6">
                    <c:v>3Q</c:v>
                  </c:pt>
                  <c:pt idx="7">
                    <c:v>4Q</c:v>
                  </c:pt>
                  <c:pt idx="8">
                    <c:v>1Q</c:v>
                  </c:pt>
                  <c:pt idx="9">
                    <c:v>2Q</c:v>
                  </c:pt>
                  <c:pt idx="10">
                    <c:v>3Q</c:v>
                  </c:pt>
                  <c:pt idx="11">
                    <c:v>4Q</c:v>
                  </c:pt>
                  <c:pt idx="12">
                    <c:v>1Q</c:v>
                  </c:pt>
                  <c:pt idx="13">
                    <c:v>2Q</c:v>
                  </c:pt>
                  <c:pt idx="14">
                    <c:v>3Q</c:v>
                  </c:pt>
                  <c:pt idx="15">
                    <c:v>4Q</c:v>
                  </c:pt>
                  <c:pt idx="16">
                    <c:v>1Q</c:v>
                  </c:pt>
                  <c:pt idx="17">
                    <c:v>2Q</c:v>
                  </c:pt>
                  <c:pt idx="18">
                    <c:v>3Q</c:v>
                  </c:pt>
                  <c:pt idx="19">
                    <c:v>4Q</c:v>
                  </c:pt>
                  <c:pt idx="20">
                    <c:v>1Q</c:v>
                  </c:pt>
                  <c:pt idx="21">
                    <c:v>2Q</c:v>
                  </c:pt>
                  <c:pt idx="22">
                    <c:v>3Q</c:v>
                  </c:pt>
                  <c:pt idx="23">
                    <c:v>4Q</c:v>
                  </c:pt>
                  <c:pt idx="24">
                    <c:v>1Q</c:v>
                  </c:pt>
                  <c:pt idx="25">
                    <c:v>2Q</c:v>
                  </c:pt>
                  <c:pt idx="26">
                    <c:v>3Q</c:v>
                  </c:pt>
                  <c:pt idx="27">
                    <c:v>4Q</c:v>
                  </c:pt>
                  <c:pt idx="28">
                    <c:v>1Q</c:v>
                  </c:pt>
                  <c:pt idx="29">
                    <c:v>2Q</c:v>
                  </c:pt>
                  <c:pt idx="30">
                    <c:v>3Q</c:v>
                  </c:pt>
                  <c:pt idx="31">
                    <c:v>4Q</c:v>
                  </c:pt>
                  <c:pt idx="32">
                    <c:v>1Q</c:v>
                  </c:pt>
                  <c:pt idx="33">
                    <c:v>2Q</c:v>
                  </c:pt>
                  <c:pt idx="34">
                    <c:v>3Q</c:v>
                  </c:pt>
                  <c:pt idx="35">
                    <c:v>4Q</c:v>
                  </c:pt>
                  <c:pt idx="36">
                    <c:v>1Q</c:v>
                  </c:pt>
                  <c:pt idx="37">
                    <c:v>2Q</c:v>
                  </c:pt>
                  <c:pt idx="38">
                    <c:v>3Q</c:v>
                  </c:pt>
                  <c:pt idx="39">
                    <c:v>4Q</c:v>
                  </c:pt>
                  <c:pt idx="40">
                    <c:v>1Q</c:v>
                  </c:pt>
                </c:lvl>
                <c:lvl>
                  <c:pt idx="0">
                    <c:v>2015년</c:v>
                  </c:pt>
                  <c:pt idx="4">
                    <c:v>2016년</c:v>
                  </c:pt>
                  <c:pt idx="8">
                    <c:v>2017년</c:v>
                  </c:pt>
                  <c:pt idx="12">
                    <c:v>2018년</c:v>
                  </c:pt>
                  <c:pt idx="16">
                    <c:v>2019년</c:v>
                  </c:pt>
                  <c:pt idx="20">
                    <c:v>2020년</c:v>
                  </c:pt>
                  <c:pt idx="24">
                    <c:v>2021년</c:v>
                  </c:pt>
                  <c:pt idx="28">
                    <c:v>2022년</c:v>
                  </c:pt>
                  <c:pt idx="32">
                    <c:v>2023년</c:v>
                  </c:pt>
                  <c:pt idx="36">
                    <c:v>2024년</c:v>
                  </c:pt>
                  <c:pt idx="40">
                    <c:v>2025년</c:v>
                  </c:pt>
                </c:lvl>
              </c:multiLvlStrCache>
            </c:multiLvlStrRef>
          </c:cat>
          <c:val>
            <c:numRef>
              <c:f>'분기별 수주잔고'!$E$4:$E$44</c:f>
              <c:numCache>
                <c:formatCode>0.00_ ;[Red]\-0.00\ </c:formatCode>
                <c:ptCount val="41"/>
                <c:pt idx="4">
                  <c:v>5.362476462567356</c:v>
                </c:pt>
                <c:pt idx="5">
                  <c:v>-9.6517448512585808</c:v>
                </c:pt>
                <c:pt idx="6">
                  <c:v>-10.246510690095512</c:v>
                </c:pt>
                <c:pt idx="7">
                  <c:v>-1.8011394964161043</c:v>
                </c:pt>
                <c:pt idx="8">
                  <c:v>5.9030158302199265</c:v>
                </c:pt>
                <c:pt idx="9">
                  <c:v>7.0023665735339469</c:v>
                </c:pt>
                <c:pt idx="10">
                  <c:v>6.7119845575265513</c:v>
                </c:pt>
                <c:pt idx="11">
                  <c:v>-3.2364416418318775</c:v>
                </c:pt>
                <c:pt idx="12">
                  <c:v>-9.5491642299131545</c:v>
                </c:pt>
                <c:pt idx="13">
                  <c:v>-12.292329314298399</c:v>
                </c:pt>
                <c:pt idx="14">
                  <c:v>-4.2509063974114021</c:v>
                </c:pt>
                <c:pt idx="15">
                  <c:v>16.970436386900943</c:v>
                </c:pt>
                <c:pt idx="16">
                  <c:v>18.046642541214307</c:v>
                </c:pt>
                <c:pt idx="17">
                  <c:v>19.2979792868468</c:v>
                </c:pt>
                <c:pt idx="18">
                  <c:v>13.235018688468525</c:v>
                </c:pt>
                <c:pt idx="19">
                  <c:v>-8.957350191434422</c:v>
                </c:pt>
                <c:pt idx="20">
                  <c:v>-5.7680647996130592</c:v>
                </c:pt>
                <c:pt idx="21">
                  <c:v>-3.2816321913837765</c:v>
                </c:pt>
                <c:pt idx="22">
                  <c:v>-4.7347831089632919</c:v>
                </c:pt>
                <c:pt idx="23">
                  <c:v>-0.15089067411805379</c:v>
                </c:pt>
                <c:pt idx="24">
                  <c:v>4.1590757930655586</c:v>
                </c:pt>
                <c:pt idx="25">
                  <c:v>-8.0510920094728498</c:v>
                </c:pt>
                <c:pt idx="26">
                  <c:v>-3.2219412404130621</c:v>
                </c:pt>
                <c:pt idx="27">
                  <c:v>10.816880518281158</c:v>
                </c:pt>
                <c:pt idx="28">
                  <c:v>5.3068845131422737</c:v>
                </c:pt>
                <c:pt idx="29">
                  <c:v>29.221538740864862</c:v>
                </c:pt>
                <c:pt idx="30">
                  <c:v>16.109635726171369</c:v>
                </c:pt>
                <c:pt idx="31">
                  <c:v>-9.0672054042109878</c:v>
                </c:pt>
                <c:pt idx="32">
                  <c:v>14.755178845659533</c:v>
                </c:pt>
                <c:pt idx="33">
                  <c:v>1.2026550686836002</c:v>
                </c:pt>
                <c:pt idx="34">
                  <c:v>4.0858004662192471</c:v>
                </c:pt>
                <c:pt idx="35">
                  <c:v>10.891254087604917</c:v>
                </c:pt>
                <c:pt idx="36">
                  <c:v>-13.416231118258571</c:v>
                </c:pt>
                <c:pt idx="37">
                  <c:v>-11.010746936393701</c:v>
                </c:pt>
                <c:pt idx="38">
                  <c:v>-9.8683998218653812</c:v>
                </c:pt>
                <c:pt idx="39">
                  <c:v>7.2019784623090333</c:v>
                </c:pt>
                <c:pt idx="40">
                  <c:v>10.735583843556595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48-405B-9244-C7DEC9982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335600"/>
        <c:axId val="2007337520"/>
      </c:lineChart>
      <c:catAx>
        <c:axId val="200733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07337520"/>
        <c:crosses val="autoZero"/>
        <c:auto val="1"/>
        <c:lblAlgn val="ctr"/>
        <c:lblOffset val="100"/>
        <c:noMultiLvlLbl val="0"/>
      </c:catAx>
      <c:valAx>
        <c:axId val="200733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0733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672353</xdr:colOff>
      <xdr:row>3</xdr:row>
      <xdr:rowOff>17929</xdr:rowOff>
    </xdr:from>
    <xdr:to>
      <xdr:col>16</xdr:col>
      <xdr:colOff>0</xdr:colOff>
      <xdr:row>12</xdr:row>
      <xdr:rowOff>239805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B149131B-4A21-9AFD-4B6E-1B7608B86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672353</xdr:colOff>
      <xdr:row>16</xdr:row>
      <xdr:rowOff>11206</xdr:rowOff>
    </xdr:from>
    <xdr:to>
      <xdr:col>15</xdr:col>
      <xdr:colOff>682200</xdr:colOff>
      <xdr:row>25</xdr:row>
      <xdr:rowOff>233083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65B6707-CDD6-4307-9456-1D7FD40F0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C3EB4-238B-4447-8501-8757F79795BA}">
  <dimension ref="B3:P48"/>
  <sheetViews>
    <sheetView tabSelected="1" zoomScale="85" zoomScaleNormal="85" workbookViewId="0">
      <selection activeCell="G17" sqref="G17"/>
    </sheetView>
  </sheetViews>
  <sheetFormatPr defaultRowHeight="21.75" customHeight="1" x14ac:dyDescent="0.3"/>
  <cols>
    <col min="1" max="1" width="9" style="16"/>
    <col min="2" max="2" width="7.625" style="16" bestFit="1" customWidth="1"/>
    <col min="3" max="3" width="5.625" style="16" customWidth="1"/>
    <col min="4" max="4" width="14.25" style="16" customWidth="1"/>
    <col min="5" max="5" width="8.625" style="28" bestFit="1" customWidth="1"/>
    <col min="6" max="7" width="15.75" style="16" customWidth="1"/>
    <col min="8" max="8" width="8.375" style="16" bestFit="1" customWidth="1"/>
    <col min="9" max="16384" width="9" style="16"/>
  </cols>
  <sheetData>
    <row r="3" spans="2:16" ht="21.75" customHeight="1" x14ac:dyDescent="0.3">
      <c r="B3" s="19"/>
      <c r="C3" s="19"/>
      <c r="D3" s="19" t="s">
        <v>19</v>
      </c>
      <c r="E3" s="25" t="s">
        <v>40</v>
      </c>
      <c r="F3" s="19" t="s">
        <v>20</v>
      </c>
      <c r="G3" s="19" t="s">
        <v>21</v>
      </c>
      <c r="H3" s="19" t="s">
        <v>22</v>
      </c>
      <c r="K3" s="19" t="s">
        <v>33</v>
      </c>
      <c r="L3" s="19"/>
      <c r="M3" s="19"/>
      <c r="N3" s="19"/>
      <c r="O3" s="19"/>
      <c r="P3" s="19"/>
    </row>
    <row r="4" spans="2:16" ht="21.75" customHeight="1" x14ac:dyDescent="0.3">
      <c r="B4" s="16" t="s">
        <v>39</v>
      </c>
      <c r="C4" s="16" t="s">
        <v>24</v>
      </c>
      <c r="D4" s="18">
        <f>102313+7509+1914+5770+5702</f>
        <v>123208</v>
      </c>
      <c r="E4" s="26"/>
      <c r="F4" s="20"/>
      <c r="G4" s="20"/>
      <c r="H4" s="17"/>
    </row>
    <row r="5" spans="2:16" ht="21.75" customHeight="1" x14ac:dyDescent="0.3">
      <c r="C5" s="16" t="s">
        <v>26</v>
      </c>
      <c r="D5" s="18">
        <f>104985+7911+1683+4936+9637+10688</f>
        <v>139840</v>
      </c>
      <c r="E5" s="26"/>
      <c r="F5" s="20"/>
      <c r="G5" s="20"/>
      <c r="H5" s="17"/>
    </row>
    <row r="6" spans="2:16" ht="21.75" customHeight="1" x14ac:dyDescent="0.3">
      <c r="C6" s="16" t="s">
        <v>27</v>
      </c>
      <c r="D6" s="18">
        <f>99122+7241+1474+6076+9382+10614</f>
        <v>133909</v>
      </c>
      <c r="E6" s="26"/>
      <c r="F6" s="20"/>
      <c r="G6" s="18"/>
      <c r="H6" s="17"/>
    </row>
    <row r="7" spans="2:16" ht="21.75" customHeight="1" x14ac:dyDescent="0.3">
      <c r="B7" s="21"/>
      <c r="C7" s="21" t="s">
        <v>28</v>
      </c>
      <c r="D7" s="22">
        <f>107355+6859+975+6137+9278+10862</f>
        <v>141466</v>
      </c>
      <c r="E7" s="27"/>
      <c r="F7" s="22"/>
      <c r="G7" s="22"/>
      <c r="H7" s="23"/>
    </row>
    <row r="8" spans="2:16" ht="21.75" customHeight="1" x14ac:dyDescent="0.3">
      <c r="B8" s="16" t="s">
        <v>38</v>
      </c>
      <c r="C8" s="16" t="s">
        <v>24</v>
      </c>
      <c r="D8" s="18">
        <f>102206+6249+990+9277+11093</f>
        <v>129815</v>
      </c>
      <c r="E8" s="26">
        <f>(D8/D4-1)*100</f>
        <v>5.362476462567356</v>
      </c>
      <c r="F8" s="20"/>
      <c r="G8" s="20"/>
      <c r="H8" s="17"/>
    </row>
    <row r="9" spans="2:16" ht="21.75" customHeight="1" x14ac:dyDescent="0.3">
      <c r="C9" s="16" t="s">
        <v>26</v>
      </c>
      <c r="D9" s="18">
        <v>126343</v>
      </c>
      <c r="E9" s="26">
        <f t="shared" ref="E9:E48" si="0">(D9/D5-1)*100</f>
        <v>-9.6517448512585808</v>
      </c>
      <c r="F9" s="20"/>
      <c r="G9" s="20"/>
      <c r="H9" s="17"/>
    </row>
    <row r="10" spans="2:16" ht="21.75" customHeight="1" x14ac:dyDescent="0.3">
      <c r="C10" s="16" t="s">
        <v>27</v>
      </c>
      <c r="D10" s="18">
        <v>120188</v>
      </c>
      <c r="E10" s="26">
        <f t="shared" si="0"/>
        <v>-10.246510690095512</v>
      </c>
      <c r="F10" s="20"/>
      <c r="G10" s="18"/>
      <c r="H10" s="17"/>
    </row>
    <row r="11" spans="2:16" ht="21.75" customHeight="1" x14ac:dyDescent="0.3">
      <c r="B11" s="21"/>
      <c r="C11" s="21" t="s">
        <v>28</v>
      </c>
      <c r="D11" s="22">
        <v>138918</v>
      </c>
      <c r="E11" s="27">
        <f t="shared" si="0"/>
        <v>-1.8011394964161043</v>
      </c>
      <c r="F11" s="22"/>
      <c r="G11" s="22"/>
      <c r="H11" s="23"/>
    </row>
    <row r="12" spans="2:16" ht="21.75" customHeight="1" x14ac:dyDescent="0.3">
      <c r="B12" s="16" t="s">
        <v>37</v>
      </c>
      <c r="C12" s="16" t="s">
        <v>24</v>
      </c>
      <c r="D12" s="18">
        <v>137478</v>
      </c>
      <c r="E12" s="26">
        <f t="shared" si="0"/>
        <v>5.9030158302199265</v>
      </c>
      <c r="F12" s="20"/>
      <c r="G12" s="20"/>
      <c r="H12" s="17"/>
    </row>
    <row r="13" spans="2:16" ht="21.75" customHeight="1" x14ac:dyDescent="0.3">
      <c r="C13" s="16" t="s">
        <v>26</v>
      </c>
      <c r="D13" s="18">
        <v>135190</v>
      </c>
      <c r="E13" s="26">
        <f t="shared" si="0"/>
        <v>7.0023665735339469</v>
      </c>
      <c r="F13" s="20"/>
      <c r="G13" s="20"/>
      <c r="H13" s="17"/>
      <c r="K13" s="21"/>
      <c r="L13" s="21"/>
      <c r="M13" s="21"/>
      <c r="N13" s="21"/>
      <c r="O13" s="21"/>
      <c r="P13" s="21"/>
    </row>
    <row r="14" spans="2:16" ht="21.75" customHeight="1" x14ac:dyDescent="0.3">
      <c r="C14" s="16" t="s">
        <v>27</v>
      </c>
      <c r="D14" s="18">
        <v>128255</v>
      </c>
      <c r="E14" s="26">
        <f t="shared" si="0"/>
        <v>6.7119845575265513</v>
      </c>
      <c r="F14" s="20"/>
      <c r="G14" s="18"/>
      <c r="H14" s="17"/>
    </row>
    <row r="15" spans="2:16" ht="21.75" customHeight="1" x14ac:dyDescent="0.3">
      <c r="B15" s="21"/>
      <c r="C15" s="21" t="s">
        <v>28</v>
      </c>
      <c r="D15" s="22">
        <v>134422</v>
      </c>
      <c r="E15" s="27">
        <f t="shared" si="0"/>
        <v>-3.2364416418318775</v>
      </c>
      <c r="F15" s="22"/>
      <c r="G15" s="22"/>
      <c r="H15" s="23"/>
    </row>
    <row r="16" spans="2:16" ht="21.75" customHeight="1" x14ac:dyDescent="0.3">
      <c r="B16" s="16" t="s">
        <v>36</v>
      </c>
      <c r="C16" s="16" t="s">
        <v>24</v>
      </c>
      <c r="D16" s="18">
        <v>124350</v>
      </c>
      <c r="E16" s="26">
        <f t="shared" si="0"/>
        <v>-9.5491642299131545</v>
      </c>
      <c r="F16" s="20"/>
      <c r="G16" s="20"/>
      <c r="H16" s="17"/>
      <c r="K16" s="19" t="s">
        <v>41</v>
      </c>
      <c r="L16" s="19"/>
      <c r="M16" s="19"/>
      <c r="N16" s="19"/>
      <c r="O16" s="19"/>
      <c r="P16" s="19"/>
    </row>
    <row r="17" spans="2:16" ht="21.75" customHeight="1" x14ac:dyDescent="0.3">
      <c r="C17" s="16" t="s">
        <v>26</v>
      </c>
      <c r="D17" s="18">
        <v>118572</v>
      </c>
      <c r="E17" s="26">
        <f t="shared" si="0"/>
        <v>-12.292329314298399</v>
      </c>
      <c r="F17" s="20"/>
      <c r="G17" s="20"/>
      <c r="H17" s="17"/>
    </row>
    <row r="18" spans="2:16" ht="21.75" customHeight="1" x14ac:dyDescent="0.3">
      <c r="C18" s="16" t="s">
        <v>27</v>
      </c>
      <c r="D18" s="18">
        <v>122803</v>
      </c>
      <c r="E18" s="26">
        <f t="shared" si="0"/>
        <v>-4.2509063974114021</v>
      </c>
      <c r="F18" s="20"/>
      <c r="G18" s="18"/>
      <c r="H18" s="17"/>
    </row>
    <row r="19" spans="2:16" ht="21.75" customHeight="1" x14ac:dyDescent="0.3">
      <c r="B19" s="21"/>
      <c r="C19" s="21" t="s">
        <v>28</v>
      </c>
      <c r="D19" s="22">
        <v>157234</v>
      </c>
      <c r="E19" s="27">
        <f t="shared" si="0"/>
        <v>16.970436386900943</v>
      </c>
      <c r="F19" s="22"/>
      <c r="G19" s="22"/>
      <c r="H19" s="23"/>
    </row>
    <row r="20" spans="2:16" ht="21.75" customHeight="1" x14ac:dyDescent="0.3">
      <c r="B20" s="16" t="s">
        <v>35</v>
      </c>
      <c r="C20" s="16" t="s">
        <v>24</v>
      </c>
      <c r="D20" s="18">
        <v>146791</v>
      </c>
      <c r="E20" s="26">
        <f t="shared" si="0"/>
        <v>18.046642541214307</v>
      </c>
      <c r="F20" s="20"/>
      <c r="G20" s="20"/>
      <c r="H20" s="17"/>
    </row>
    <row r="21" spans="2:16" ht="21.75" customHeight="1" x14ac:dyDescent="0.3">
      <c r="C21" s="16" t="s">
        <v>26</v>
      </c>
      <c r="D21" s="18">
        <v>141454</v>
      </c>
      <c r="E21" s="26">
        <f t="shared" si="0"/>
        <v>19.2979792868468</v>
      </c>
      <c r="F21" s="20"/>
      <c r="G21" s="20"/>
      <c r="H21" s="17"/>
    </row>
    <row r="22" spans="2:16" ht="21.75" customHeight="1" x14ac:dyDescent="0.3">
      <c r="C22" s="16" t="s">
        <v>27</v>
      </c>
      <c r="D22" s="18">
        <v>139056</v>
      </c>
      <c r="E22" s="26">
        <f t="shared" si="0"/>
        <v>13.235018688468525</v>
      </c>
      <c r="F22" s="20"/>
      <c r="G22" s="18"/>
      <c r="H22" s="17"/>
    </row>
    <row r="23" spans="2:16" ht="21.75" customHeight="1" x14ac:dyDescent="0.3">
      <c r="B23" s="21"/>
      <c r="C23" s="21" t="s">
        <v>28</v>
      </c>
      <c r="D23" s="22">
        <v>143150</v>
      </c>
      <c r="E23" s="27">
        <f t="shared" si="0"/>
        <v>-8.957350191434422</v>
      </c>
      <c r="F23" s="22"/>
      <c r="G23" s="22"/>
      <c r="H23" s="23"/>
    </row>
    <row r="24" spans="2:16" ht="21.75" customHeight="1" x14ac:dyDescent="0.3">
      <c r="B24" s="16" t="s">
        <v>34</v>
      </c>
      <c r="C24" s="16" t="s">
        <v>24</v>
      </c>
      <c r="D24" s="18">
        <v>138324</v>
      </c>
      <c r="E24" s="26">
        <f t="shared" si="0"/>
        <v>-5.7680647996130592</v>
      </c>
      <c r="F24" s="20"/>
      <c r="G24" s="20"/>
      <c r="H24" s="17"/>
    </row>
    <row r="25" spans="2:16" ht="21.75" customHeight="1" x14ac:dyDescent="0.3">
      <c r="C25" s="16" t="s">
        <v>26</v>
      </c>
      <c r="D25" s="18">
        <v>136812</v>
      </c>
      <c r="E25" s="26">
        <f t="shared" si="0"/>
        <v>-3.2816321913837765</v>
      </c>
      <c r="F25" s="20"/>
      <c r="G25" s="20"/>
      <c r="H25" s="17"/>
    </row>
    <row r="26" spans="2:16" ht="21.75" customHeight="1" x14ac:dyDescent="0.3">
      <c r="C26" s="16" t="s">
        <v>27</v>
      </c>
      <c r="D26" s="18">
        <v>132472</v>
      </c>
      <c r="E26" s="26">
        <f t="shared" si="0"/>
        <v>-4.7347831089632919</v>
      </c>
      <c r="F26" s="20"/>
      <c r="G26" s="18"/>
      <c r="H26" s="17"/>
      <c r="K26" s="21"/>
      <c r="L26" s="21"/>
      <c r="M26" s="21"/>
      <c r="N26" s="21"/>
      <c r="O26" s="21"/>
      <c r="P26" s="21"/>
    </row>
    <row r="27" spans="2:16" ht="21.75" customHeight="1" x14ac:dyDescent="0.3">
      <c r="B27" s="21"/>
      <c r="C27" s="21" t="s">
        <v>28</v>
      </c>
      <c r="D27" s="22">
        <v>142934</v>
      </c>
      <c r="E27" s="27">
        <f t="shared" si="0"/>
        <v>-0.15089067411805379</v>
      </c>
      <c r="F27" s="22"/>
      <c r="G27" s="22"/>
      <c r="H27" s="23"/>
    </row>
    <row r="28" spans="2:16" ht="21.75" customHeight="1" x14ac:dyDescent="0.3">
      <c r="B28" s="16" t="s">
        <v>31</v>
      </c>
      <c r="C28" s="16" t="s">
        <v>24</v>
      </c>
      <c r="D28" s="18">
        <v>144077</v>
      </c>
      <c r="E28" s="26">
        <f t="shared" si="0"/>
        <v>4.1590757930655586</v>
      </c>
      <c r="F28" s="20"/>
      <c r="G28" s="20"/>
      <c r="H28" s="17">
        <f t="shared" ref="H28:H31" si="1">D28+F28+G28</f>
        <v>144077</v>
      </c>
    </row>
    <row r="29" spans="2:16" ht="21.75" customHeight="1" x14ac:dyDescent="0.3">
      <c r="C29" s="16" t="s">
        <v>26</v>
      </c>
      <c r="D29" s="18">
        <v>125797.14</v>
      </c>
      <c r="E29" s="26">
        <f t="shared" si="0"/>
        <v>-8.0510920094728498</v>
      </c>
      <c r="F29" s="20"/>
      <c r="G29" s="20"/>
      <c r="H29" s="17">
        <f t="shared" si="1"/>
        <v>125797.14</v>
      </c>
    </row>
    <row r="30" spans="2:16" ht="21.75" customHeight="1" x14ac:dyDescent="0.3">
      <c r="C30" s="16" t="s">
        <v>27</v>
      </c>
      <c r="D30" s="18">
        <v>128203.83</v>
      </c>
      <c r="E30" s="26">
        <f t="shared" si="0"/>
        <v>-3.2219412404130621</v>
      </c>
      <c r="F30" s="20"/>
      <c r="G30" s="18">
        <v>2252.34</v>
      </c>
      <c r="H30" s="17">
        <f t="shared" si="1"/>
        <v>130456.17</v>
      </c>
    </row>
    <row r="31" spans="2:16" ht="21.75" customHeight="1" x14ac:dyDescent="0.3">
      <c r="B31" s="21"/>
      <c r="C31" s="21" t="s">
        <v>28</v>
      </c>
      <c r="D31" s="22">
        <v>158395</v>
      </c>
      <c r="E31" s="27">
        <f t="shared" si="0"/>
        <v>10.816880518281158</v>
      </c>
      <c r="F31" s="22">
        <v>13923</v>
      </c>
      <c r="G31" s="22">
        <v>2062</v>
      </c>
      <c r="H31" s="23">
        <f t="shared" si="1"/>
        <v>174380</v>
      </c>
    </row>
    <row r="32" spans="2:16" ht="21.75" customHeight="1" x14ac:dyDescent="0.3">
      <c r="B32" s="16" t="s">
        <v>30</v>
      </c>
      <c r="C32" s="16" t="s">
        <v>24</v>
      </c>
      <c r="D32" s="18">
        <v>151723</v>
      </c>
      <c r="E32" s="26">
        <f t="shared" si="0"/>
        <v>5.3068845131422737</v>
      </c>
      <c r="F32" s="18">
        <v>13618</v>
      </c>
      <c r="G32" s="18">
        <v>2113</v>
      </c>
      <c r="H32" s="17">
        <f t="shared" ref="H32:H35" si="2">D32+F32+G32</f>
        <v>167454</v>
      </c>
    </row>
    <row r="33" spans="2:8" ht="21.75" customHeight="1" x14ac:dyDescent="0.3">
      <c r="C33" s="16" t="s">
        <v>26</v>
      </c>
      <c r="D33" s="18">
        <v>162557</v>
      </c>
      <c r="E33" s="26">
        <f t="shared" si="0"/>
        <v>29.221538740864862</v>
      </c>
      <c r="F33" s="18">
        <v>13330</v>
      </c>
      <c r="G33" s="18">
        <v>2614</v>
      </c>
      <c r="H33" s="17">
        <f t="shared" si="2"/>
        <v>178501</v>
      </c>
    </row>
    <row r="34" spans="2:8" ht="21.75" customHeight="1" x14ac:dyDescent="0.3">
      <c r="C34" s="16" t="s">
        <v>27</v>
      </c>
      <c r="D34" s="18">
        <v>148857</v>
      </c>
      <c r="E34" s="26">
        <f t="shared" si="0"/>
        <v>16.109635726171369</v>
      </c>
      <c r="F34" s="18">
        <v>15466</v>
      </c>
      <c r="G34" s="18">
        <v>3363</v>
      </c>
      <c r="H34" s="17">
        <f t="shared" si="2"/>
        <v>167686</v>
      </c>
    </row>
    <row r="35" spans="2:8" ht="21.75" customHeight="1" x14ac:dyDescent="0.3">
      <c r="B35" s="21"/>
      <c r="C35" s="21" t="s">
        <v>28</v>
      </c>
      <c r="D35" s="22">
        <v>144033</v>
      </c>
      <c r="E35" s="27">
        <f t="shared" si="0"/>
        <v>-9.0672054042109878</v>
      </c>
      <c r="F35" s="22">
        <v>15171</v>
      </c>
      <c r="G35" s="22">
        <v>3113</v>
      </c>
      <c r="H35" s="23">
        <f t="shared" si="2"/>
        <v>162317</v>
      </c>
    </row>
    <row r="36" spans="2:8" ht="21.75" customHeight="1" x14ac:dyDescent="0.3">
      <c r="B36" s="16" t="s">
        <v>29</v>
      </c>
      <c r="C36" s="16" t="s">
        <v>24</v>
      </c>
      <c r="D36" s="17">
        <v>174110</v>
      </c>
      <c r="E36" s="28">
        <f t="shared" si="0"/>
        <v>14.755178845659533</v>
      </c>
      <c r="F36" s="17">
        <v>15977</v>
      </c>
      <c r="G36" s="17">
        <v>3763</v>
      </c>
      <c r="H36" s="17">
        <f t="shared" ref="H36:H39" si="3">D36+F36+G36</f>
        <v>193850</v>
      </c>
    </row>
    <row r="37" spans="2:8" ht="21.75" customHeight="1" x14ac:dyDescent="0.3">
      <c r="C37" s="16" t="s">
        <v>26</v>
      </c>
      <c r="D37" s="17">
        <v>164512</v>
      </c>
      <c r="E37" s="28">
        <f t="shared" si="0"/>
        <v>1.2026550686836002</v>
      </c>
      <c r="F37" s="17">
        <v>15788</v>
      </c>
      <c r="G37" s="17">
        <v>4611</v>
      </c>
      <c r="H37" s="17">
        <f t="shared" si="3"/>
        <v>184911</v>
      </c>
    </row>
    <row r="38" spans="2:8" ht="21.75" customHeight="1" x14ac:dyDescent="0.3">
      <c r="C38" s="16" t="s">
        <v>27</v>
      </c>
      <c r="D38" s="17">
        <v>154939</v>
      </c>
      <c r="E38" s="28">
        <f t="shared" si="0"/>
        <v>4.0858004662192471</v>
      </c>
      <c r="F38" s="17">
        <v>18579</v>
      </c>
      <c r="G38" s="17">
        <v>5467</v>
      </c>
      <c r="H38" s="17">
        <f t="shared" si="3"/>
        <v>178985</v>
      </c>
    </row>
    <row r="39" spans="2:8" ht="21.75" customHeight="1" x14ac:dyDescent="0.3">
      <c r="B39" s="21"/>
      <c r="C39" s="21" t="s">
        <v>28</v>
      </c>
      <c r="D39" s="23">
        <v>159720</v>
      </c>
      <c r="E39" s="29">
        <f t="shared" si="0"/>
        <v>10.891254087604917</v>
      </c>
      <c r="F39" s="23">
        <v>16839</v>
      </c>
      <c r="G39" s="23">
        <v>5822</v>
      </c>
      <c r="H39" s="23">
        <f t="shared" si="3"/>
        <v>182381</v>
      </c>
    </row>
    <row r="40" spans="2:8" ht="21.75" customHeight="1" x14ac:dyDescent="0.3">
      <c r="B40" s="16" t="s">
        <v>25</v>
      </c>
      <c r="C40" s="16" t="s">
        <v>24</v>
      </c>
      <c r="D40" s="17">
        <v>150751</v>
      </c>
      <c r="E40" s="28">
        <f t="shared" si="0"/>
        <v>-13.416231118258571</v>
      </c>
      <c r="F40" s="17">
        <v>16441</v>
      </c>
      <c r="G40" s="16">
        <v>7450</v>
      </c>
      <c r="H40" s="17">
        <f>D40+F40+G40</f>
        <v>174642</v>
      </c>
    </row>
    <row r="41" spans="2:8" ht="21.75" customHeight="1" x14ac:dyDescent="0.3">
      <c r="C41" s="16" t="s">
        <v>26</v>
      </c>
      <c r="D41" s="17">
        <v>146398</v>
      </c>
      <c r="E41" s="28">
        <f t="shared" si="0"/>
        <v>-11.010746936393701</v>
      </c>
      <c r="F41" s="17">
        <v>16128</v>
      </c>
      <c r="G41" s="17">
        <v>7933</v>
      </c>
      <c r="H41" s="17">
        <f>D41+F41+G41</f>
        <v>170459</v>
      </c>
    </row>
    <row r="42" spans="2:8" ht="21.75" customHeight="1" x14ac:dyDescent="0.3">
      <c r="C42" s="16" t="s">
        <v>27</v>
      </c>
      <c r="D42" s="17">
        <v>139649</v>
      </c>
      <c r="E42" s="28">
        <f t="shared" si="0"/>
        <v>-9.8683998218653812</v>
      </c>
      <c r="F42" s="17">
        <v>18110</v>
      </c>
      <c r="G42" s="17">
        <v>7147</v>
      </c>
      <c r="H42" s="17">
        <f>D42+F42+G42</f>
        <v>164906</v>
      </c>
    </row>
    <row r="43" spans="2:8" ht="21.75" customHeight="1" x14ac:dyDescent="0.3">
      <c r="B43" s="21"/>
      <c r="C43" s="21" t="s">
        <v>28</v>
      </c>
      <c r="D43" s="23">
        <v>171223</v>
      </c>
      <c r="E43" s="29">
        <f t="shared" si="0"/>
        <v>7.2019784623090333</v>
      </c>
      <c r="F43" s="23">
        <v>18796</v>
      </c>
      <c r="G43" s="23">
        <v>7931</v>
      </c>
      <c r="H43" s="23">
        <f>D43+F43+G43</f>
        <v>197950</v>
      </c>
    </row>
    <row r="44" spans="2:8" ht="21.75" customHeight="1" x14ac:dyDescent="0.3">
      <c r="B44" s="16" t="s">
        <v>23</v>
      </c>
      <c r="C44" s="16" t="s">
        <v>24</v>
      </c>
      <c r="D44" s="18">
        <v>166935</v>
      </c>
      <c r="E44" s="26">
        <f t="shared" si="0"/>
        <v>10.735583843556595</v>
      </c>
      <c r="F44" s="18">
        <v>18436</v>
      </c>
      <c r="G44" s="18">
        <v>8144</v>
      </c>
      <c r="H44" s="18">
        <v>193515</v>
      </c>
    </row>
    <row r="45" spans="2:8" ht="21.75" customHeight="1" x14ac:dyDescent="0.3">
      <c r="C45" s="16" t="s">
        <v>26</v>
      </c>
    </row>
    <row r="46" spans="2:8" ht="21.75" customHeight="1" x14ac:dyDescent="0.3">
      <c r="C46" s="16" t="s">
        <v>27</v>
      </c>
    </row>
    <row r="47" spans="2:8" ht="21.75" customHeight="1" x14ac:dyDescent="0.3">
      <c r="B47" s="21"/>
      <c r="C47" s="21" t="s">
        <v>28</v>
      </c>
      <c r="D47" s="21"/>
      <c r="E47" s="29"/>
      <c r="F47" s="21"/>
      <c r="G47" s="21"/>
      <c r="H47" s="21"/>
    </row>
    <row r="48" spans="2:8" ht="21.75" customHeight="1" x14ac:dyDescent="0.3">
      <c r="H48" s="24" t="s">
        <v>32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E3B3-0C57-431F-99B1-CB5A5B0174AE}">
  <dimension ref="A2:E16"/>
  <sheetViews>
    <sheetView zoomScale="85" zoomScaleNormal="85" workbookViewId="0">
      <selection activeCell="B26" sqref="B26"/>
    </sheetView>
  </sheetViews>
  <sheetFormatPr defaultRowHeight="18" customHeight="1" x14ac:dyDescent="0.3"/>
  <cols>
    <col min="1" max="1" width="16.625" style="1" bestFit="1" customWidth="1"/>
    <col min="2" max="2" width="54.5" style="1" customWidth="1"/>
    <col min="3" max="3" width="11.25" style="1" bestFit="1" customWidth="1"/>
    <col min="4" max="5" width="11.625" style="1" bestFit="1" customWidth="1"/>
    <col min="6" max="16384" width="9" style="2"/>
  </cols>
  <sheetData>
    <row r="2" spans="1:5" ht="18" customHeight="1" x14ac:dyDescent="0.3">
      <c r="A2" s="5"/>
      <c r="B2" s="5"/>
      <c r="C2" s="5"/>
      <c r="D2" s="5" t="s">
        <v>2</v>
      </c>
      <c r="E2" s="5"/>
    </row>
    <row r="3" spans="1:5" ht="18" customHeight="1" thickBot="1" x14ac:dyDescent="0.35">
      <c r="A3" s="6" t="s">
        <v>0</v>
      </c>
      <c r="B3" s="6" t="s">
        <v>7</v>
      </c>
      <c r="C3" s="6" t="s">
        <v>1</v>
      </c>
      <c r="D3" s="6" t="s">
        <v>3</v>
      </c>
      <c r="E3" s="6" t="s">
        <v>4</v>
      </c>
    </row>
    <row r="4" spans="1:5" ht="18" customHeight="1" thickTop="1" x14ac:dyDescent="0.3">
      <c r="A4" s="3">
        <v>44406</v>
      </c>
      <c r="B4" s="1" t="s">
        <v>10</v>
      </c>
      <c r="C4" s="4">
        <v>6091.8027168999997</v>
      </c>
      <c r="D4" s="3">
        <v>44400</v>
      </c>
      <c r="E4" s="3">
        <v>46538</v>
      </c>
    </row>
    <row r="5" spans="1:5" ht="18" customHeight="1" x14ac:dyDescent="0.3">
      <c r="A5" s="7">
        <v>44826</v>
      </c>
      <c r="B5" s="8" t="s">
        <v>18</v>
      </c>
      <c r="C5" s="9">
        <v>5364.6632</v>
      </c>
      <c r="D5" s="7">
        <v>44895</v>
      </c>
      <c r="E5" s="7">
        <v>45945</v>
      </c>
    </row>
    <row r="6" spans="1:5" ht="18" customHeight="1" x14ac:dyDescent="0.3">
      <c r="A6" s="10">
        <v>44874</v>
      </c>
      <c r="B6" s="11" t="s">
        <v>17</v>
      </c>
      <c r="C6" s="12">
        <v>15953.95</v>
      </c>
      <c r="D6" s="10">
        <v>44874</v>
      </c>
      <c r="E6" s="10">
        <v>47216</v>
      </c>
    </row>
    <row r="7" spans="1:5" ht="18" customHeight="1" x14ac:dyDescent="0.3">
      <c r="A7" s="3">
        <v>44999</v>
      </c>
      <c r="B7" s="1" t="s">
        <v>16</v>
      </c>
      <c r="C7" s="4">
        <v>11521.80085272</v>
      </c>
      <c r="D7" s="3">
        <v>44999</v>
      </c>
      <c r="E7" s="3">
        <v>45892</v>
      </c>
    </row>
    <row r="8" spans="1:5" ht="18" customHeight="1" x14ac:dyDescent="0.3">
      <c r="A8" s="3">
        <v>45014</v>
      </c>
      <c r="B8" s="1" t="s">
        <v>14</v>
      </c>
      <c r="C8" s="4">
        <v>5320.4</v>
      </c>
      <c r="D8" s="3">
        <v>45014</v>
      </c>
      <c r="E8" s="3">
        <v>48883</v>
      </c>
    </row>
    <row r="9" spans="1:5" ht="18" customHeight="1" x14ac:dyDescent="0.3">
      <c r="A9" s="3">
        <v>45014</v>
      </c>
      <c r="B9" s="1" t="s">
        <v>15</v>
      </c>
      <c r="C9" s="4">
        <v>23381.179499999998</v>
      </c>
      <c r="D9" s="3">
        <v>45014</v>
      </c>
      <c r="E9" s="3">
        <v>48883</v>
      </c>
    </row>
    <row r="10" spans="1:5" ht="18" customHeight="1" x14ac:dyDescent="0.3">
      <c r="A10" s="3">
        <v>45104</v>
      </c>
      <c r="B10" s="1" t="s">
        <v>13</v>
      </c>
      <c r="C10" s="4">
        <v>2816</v>
      </c>
      <c r="D10" s="3">
        <v>45104</v>
      </c>
      <c r="E10" s="3">
        <v>46203</v>
      </c>
    </row>
    <row r="11" spans="1:5" ht="18" customHeight="1" x14ac:dyDescent="0.3">
      <c r="A11" s="10">
        <v>45271</v>
      </c>
      <c r="B11" s="11" t="s">
        <v>12</v>
      </c>
      <c r="C11" s="12">
        <v>10918.440827</v>
      </c>
      <c r="D11" s="10">
        <v>45383</v>
      </c>
      <c r="E11" s="10">
        <v>48883</v>
      </c>
    </row>
    <row r="12" spans="1:5" ht="18" customHeight="1" x14ac:dyDescent="0.3">
      <c r="A12" s="13">
        <v>45492</v>
      </c>
      <c r="B12" s="14" t="s">
        <v>11</v>
      </c>
      <c r="C12" s="15">
        <v>5817.9</v>
      </c>
      <c r="D12" s="13">
        <v>45492</v>
      </c>
      <c r="E12" s="13">
        <v>46751</v>
      </c>
    </row>
    <row r="13" spans="1:5" ht="18" customHeight="1" x14ac:dyDescent="0.3">
      <c r="A13" s="3">
        <v>45728</v>
      </c>
      <c r="B13" s="1" t="s">
        <v>8</v>
      </c>
      <c r="C13" s="4">
        <v>11222.965999190001</v>
      </c>
      <c r="D13" s="3">
        <v>45728</v>
      </c>
      <c r="E13" s="3">
        <v>46904</v>
      </c>
    </row>
    <row r="14" spans="1:5" ht="18" customHeight="1" x14ac:dyDescent="0.3">
      <c r="A14" s="3">
        <v>45728</v>
      </c>
      <c r="B14" s="1" t="s">
        <v>9</v>
      </c>
      <c r="C14" s="4">
        <v>11282.60775513</v>
      </c>
      <c r="D14" s="3">
        <v>45728</v>
      </c>
      <c r="E14" s="3">
        <v>46904</v>
      </c>
    </row>
    <row r="15" spans="1:5" ht="18" customHeight="1" x14ac:dyDescent="0.3">
      <c r="A15" s="3">
        <v>45729</v>
      </c>
      <c r="B15" s="1" t="s">
        <v>6</v>
      </c>
      <c r="C15" s="4">
        <v>8867.7986271600003</v>
      </c>
      <c r="D15" s="3">
        <v>45729</v>
      </c>
      <c r="E15" s="3">
        <v>46904</v>
      </c>
    </row>
    <row r="16" spans="1:5" ht="18" customHeight="1" x14ac:dyDescent="0.3">
      <c r="A16" s="3">
        <v>45814</v>
      </c>
      <c r="B16" s="1" t="s">
        <v>5</v>
      </c>
      <c r="C16" s="4">
        <v>9639.9403885400006</v>
      </c>
      <c r="D16" s="3">
        <v>45814</v>
      </c>
      <c r="E16" s="3">
        <v>47118</v>
      </c>
    </row>
  </sheetData>
  <autoFilter ref="A3:E3" xr:uid="{F06BE3B3-0C57-431F-99B1-CB5A5B0174AE}">
    <sortState xmlns:xlrd2="http://schemas.microsoft.com/office/spreadsheetml/2017/richdata2" ref="A4:E16">
      <sortCondition ref="A3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분기별 수주잔고</vt:lpstr>
      <vt:lpstr>단일판매 공급계약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윤호 정</dc:creator>
  <cp:lastModifiedBy>윤호 정</cp:lastModifiedBy>
  <dcterms:created xsi:type="dcterms:W3CDTF">2025-06-10T01:11:36Z</dcterms:created>
  <dcterms:modified xsi:type="dcterms:W3CDTF">2025-06-10T02:28:36Z</dcterms:modified>
</cp:coreProperties>
</file>